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F:\Member and Employer Services\Brand and Marketing\18. Website\03-Website-Asset-Audit-Cleanup\Assets\4-upload-employer-files\"/>
    </mc:Choice>
  </mc:AlternateContent>
  <workbookProtection lockStructure="1"/>
  <bookViews>
    <workbookView xWindow="0" yWindow="0" windowWidth="12140" windowHeight="5150" tabRatio="196"/>
  </bookViews>
  <sheets>
    <sheet name="Calculator" sheetId="1" r:id="rId1"/>
    <sheet name="Notes" sheetId="2" r:id="rId2"/>
  </sheets>
  <definedNames>
    <definedName name="Hours">Calculator!$A$16:$I$28</definedName>
    <definedName name="_xlnm.Print_Area" localSheetId="0">Calculator!$A$1:$K$67</definedName>
  </definedNames>
  <calcPr calcId="162913"/>
</workbook>
</file>

<file path=xl/calcChain.xml><?xml version="1.0" encoding="utf-8"?>
<calcChain xmlns="http://schemas.openxmlformats.org/spreadsheetml/2006/main">
  <c r="A19" i="1" l="1"/>
  <c r="C19" i="1"/>
  <c r="A20" i="1"/>
  <c r="C20" i="1"/>
  <c r="A21" i="1"/>
  <c r="C21" i="1"/>
  <c r="A22" i="1"/>
  <c r="C22" i="1"/>
  <c r="I22" i="1"/>
  <c r="A23" i="1"/>
  <c r="C23" i="1"/>
  <c r="A24" i="1"/>
  <c r="C24" i="1"/>
  <c r="I24" i="1"/>
  <c r="A25" i="1"/>
  <c r="C25" i="1"/>
  <c r="A26" i="1"/>
  <c r="C26" i="1"/>
  <c r="I26" i="1"/>
  <c r="A27" i="1"/>
  <c r="C27" i="1"/>
  <c r="A28" i="1"/>
  <c r="C28" i="1"/>
  <c r="I28" i="1"/>
  <c r="D45" i="1"/>
  <c r="D46" i="1"/>
  <c r="D49" i="1"/>
  <c r="H53" i="1"/>
  <c r="H26" i="1"/>
  <c r="H22" i="1"/>
  <c r="F38" i="1"/>
  <c r="I20" i="1"/>
  <c r="H20" i="1"/>
  <c r="I21" i="1"/>
  <c r="H21" i="1"/>
  <c r="H23" i="1"/>
  <c r="I23" i="1"/>
  <c r="I25" i="1"/>
  <c r="H25" i="1"/>
  <c r="H27" i="1"/>
  <c r="I27" i="1"/>
  <c r="H19" i="1"/>
  <c r="C33" i="1"/>
  <c r="I19" i="1"/>
  <c r="H24" i="1"/>
  <c r="H28" i="1"/>
  <c r="C35" i="1"/>
  <c r="C38" i="1"/>
  <c r="C34" i="1"/>
  <c r="C39" i="1"/>
  <c r="C37" i="1"/>
  <c r="G49" i="1"/>
  <c r="D50" i="1"/>
  <c r="F37" i="1"/>
  <c r="D53" i="1"/>
  <c r="D54" i="1"/>
</calcChain>
</file>

<file path=xl/sharedStrings.xml><?xml version="1.0" encoding="utf-8"?>
<sst xmlns="http://schemas.openxmlformats.org/spreadsheetml/2006/main" count="80" uniqueCount="56">
  <si>
    <t>AGS Number:</t>
  </si>
  <si>
    <t>Salary for Superannuation:</t>
  </si>
  <si>
    <t>Contribution Rate:</t>
  </si>
  <si>
    <t>From</t>
  </si>
  <si>
    <t>To</t>
  </si>
  <si>
    <t>Date</t>
  </si>
  <si>
    <t>Working Days</t>
  </si>
  <si>
    <t>Hr</t>
  </si>
  <si>
    <t>Min</t>
  </si>
  <si>
    <t>Fortnightly Hours</t>
  </si>
  <si>
    <t>Total Hours</t>
  </si>
  <si>
    <t>=</t>
  </si>
  <si>
    <t>÷ 26 x 5%</t>
  </si>
  <si>
    <t>Pro-Rata =</t>
  </si>
  <si>
    <t>No. Days =</t>
  </si>
  <si>
    <t>Full-time Hours =</t>
  </si>
  <si>
    <t>Part-time Hours =</t>
  </si>
  <si>
    <t>(rounded to the next 10¢)</t>
  </si>
  <si>
    <t>x</t>
  </si>
  <si>
    <t>÷ 5% x</t>
  </si>
  <si>
    <t>Prepared by:</t>
  </si>
  <si>
    <t>Agency:</t>
  </si>
  <si>
    <t>E-mail:</t>
  </si>
  <si>
    <t>Date:</t>
  </si>
  <si>
    <t>Date of Birth:</t>
  </si>
  <si>
    <t>Birthday Reviewed:</t>
  </si>
  <si>
    <t>c) Actual Contributions =</t>
  </si>
  <si>
    <t>b) Part-time Contributions (at 5%) =</t>
  </si>
  <si>
    <t>a) Full-time Contributions (at 5%) =</t>
  </si>
  <si>
    <t>Part-time</t>
  </si>
  <si>
    <t>Full-time</t>
  </si>
  <si>
    <t>CSS Part-time Member Calculator</t>
  </si>
  <si>
    <t>Hours per fortnight</t>
  </si>
  <si>
    <t>1. Enter the Member's Details.</t>
  </si>
  <si>
    <t>2. Enter the Part-time Hours and any Changes (twelve months prior to birthday).</t>
  </si>
  <si>
    <t>3. Totals.</t>
  </si>
  <si>
    <t>4.  Member Contributions Calculation.</t>
  </si>
  <si>
    <t>5. Contact Details.</t>
  </si>
  <si>
    <t>Name:</t>
  </si>
  <si>
    <r>
      <t>Salary for Superannuation</t>
    </r>
    <r>
      <rPr>
        <sz val="10"/>
        <color indexed="18"/>
        <rFont val="Arial"/>
        <family val="2"/>
      </rPr>
      <t xml:space="preserve"> ÷ 26 x 5%</t>
    </r>
  </si>
  <si>
    <r>
      <t>Full-time Contributions</t>
    </r>
    <r>
      <rPr>
        <sz val="10"/>
        <color indexed="18"/>
        <rFont val="Arial"/>
        <family val="2"/>
      </rPr>
      <t xml:space="preserve"> x </t>
    </r>
    <r>
      <rPr>
        <b/>
        <sz val="10"/>
        <color indexed="18"/>
        <rFont val="Arial"/>
        <family val="2"/>
      </rPr>
      <t>Pro-Rata</t>
    </r>
  </si>
  <si>
    <r>
      <t>Part-time Contributions</t>
    </r>
    <r>
      <rPr>
        <sz val="10"/>
        <color indexed="18"/>
        <rFont val="Arial"/>
        <family val="2"/>
      </rPr>
      <t xml:space="preserve"> ÷ 5% x </t>
    </r>
    <r>
      <rPr>
        <b/>
        <sz val="10"/>
        <color indexed="18"/>
        <rFont val="Arial"/>
        <family val="2"/>
      </rPr>
      <t>Contribution Rate</t>
    </r>
  </si>
  <si>
    <t>Phone No:</t>
  </si>
  <si>
    <t>Actual</t>
  </si>
  <si>
    <t>Standard</t>
  </si>
  <si>
    <t xml:space="preserve">PLEASE NOTE: </t>
  </si>
  <si>
    <t>If your agency imports the data from your pay system, please</t>
  </si>
  <si>
    <t>enter the part time hours and actual minutes into your pay system</t>
  </si>
  <si>
    <t>If your agency processes ESO data manually, please input the ratio part time</t>
  </si>
  <si>
    <t xml:space="preserve">hours and minutes into ESO. Eg. If the hours your employee works is </t>
  </si>
  <si>
    <t>60 hours and 25 minutes in a 73 hours 30 minutes fortnight, you must report it as:</t>
  </si>
  <si>
    <t>Part time hours 60.42</t>
  </si>
  <si>
    <t>Full time hours 73.5</t>
  </si>
  <si>
    <t>Please refer to the table in the notes tab for ratio minutes values</t>
  </si>
  <si>
    <t>MIN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</si>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</sst>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&quot;$&quot;#,##0.00"/>
    <numFmt numFmtId="166" formatCode="d\-mmm\-yyyy"/>
    <numFmt numFmtId="167" formatCode="00"/>
    <numFmt numFmtId="168" formatCode="00000000"/>
    <numFmt numFmtId="169" formatCode="0.0000"/>
  </numFmts>
  <fonts count="20" x14ac:knownFonts="1">
    <font>
      <sz val="10"/>
      <name val="Verdana"/>
    </font>
    <font>
      <sz val="10"/>
      <name val="Verdana"/>
    </font>
    <font>
      <b/>
      <sz val="24"/>
      <color indexed="12"/>
      <name val="Verdana"/>
    </font>
    <font>
      <u/>
      <sz val="10"/>
      <color indexed="12"/>
      <name val="Verdana"/>
    </font>
    <font>
      <b/>
      <sz val="24"/>
      <color indexed="18"/>
      <name val="Verdana"/>
      <family val="2"/>
    </font>
    <font>
      <b/>
      <sz val="10"/>
      <color indexed="53"/>
      <name val="Verdana"/>
      <family val="2"/>
    </font>
    <font>
      <b/>
      <sz val="10"/>
      <color indexed="18"/>
      <name val="Verdana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0"/>
      <color indexed="18"/>
      <name val="Verdana"/>
      <family val="2"/>
    </font>
    <font>
      <u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24"/>
      <color indexed="18"/>
      <name val="Arial"/>
      <family val="2"/>
    </font>
    <font>
      <b/>
      <sz val="10"/>
      <color indexed="53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107">
    <xf numFmtId="0" fontId="0" fillId="0" borderId="0" xfId="0"/>
    <xf numFmtId="0" fontId="1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11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0" fontId="8" fillId="0" borderId="3" xfId="0" applyFont="1" applyBorder="1" applyAlignment="1" applyProtection="1">
      <alignment horizontal="right"/>
      <protection hidden="1"/>
    </xf>
    <xf numFmtId="166" fontId="8" fillId="0" borderId="2" xfId="0" applyNumberFormat="1" applyFont="1" applyFill="1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1" xfId="0" applyNumberFormat="1" applyFont="1" applyBorder="1" applyProtection="1">
      <protection hidden="1"/>
    </xf>
    <xf numFmtId="0" fontId="8" fillId="0" borderId="3" xfId="0" applyNumberFormat="1" applyFont="1" applyBorder="1" applyProtection="1">
      <protection hidden="1"/>
    </xf>
    <xf numFmtId="166" fontId="8" fillId="0" borderId="4" xfId="0" applyNumberFormat="1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0" fontId="8" fillId="0" borderId="5" xfId="0" applyNumberFormat="1" applyFont="1" applyBorder="1" applyProtection="1">
      <protection hidden="1"/>
    </xf>
    <xf numFmtId="0" fontId="8" fillId="0" borderId="6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quotePrefix="1" applyFont="1" applyProtection="1">
      <protection hidden="1"/>
    </xf>
    <xf numFmtId="0" fontId="8" fillId="0" borderId="0" xfId="0" quotePrefix="1" applyFont="1" applyAlignment="1" applyProtection="1">
      <alignment horizontal="right"/>
      <protection hidden="1"/>
    </xf>
    <xf numFmtId="169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quotePrefix="1" applyFont="1" applyAlignment="1" applyProtection="1">
      <alignment horizontal="right"/>
      <protection hidden="1"/>
    </xf>
    <xf numFmtId="165" fontId="7" fillId="0" borderId="0" xfId="0" applyNumberFormat="1" applyFont="1" applyAlignment="1" applyProtection="1">
      <protection hidden="1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0" fontId="8" fillId="2" borderId="1" xfId="0" applyFont="1" applyFill="1" applyBorder="1" applyProtection="1">
      <protection locked="0" hidden="1"/>
    </xf>
    <xf numFmtId="167" fontId="8" fillId="2" borderId="1" xfId="0" applyNumberFormat="1" applyFont="1" applyFill="1" applyBorder="1" applyProtection="1">
      <protection locked="0" hidden="1"/>
    </xf>
    <xf numFmtId="0" fontId="8" fillId="2" borderId="5" xfId="0" applyFont="1" applyFill="1" applyBorder="1" applyProtection="1">
      <protection locked="0" hidden="1"/>
    </xf>
    <xf numFmtId="167" fontId="8" fillId="2" borderId="5" xfId="0" applyNumberFormat="1" applyFont="1" applyFill="1" applyBorder="1" applyProtection="1">
      <protection locked="0" hidden="1"/>
    </xf>
    <xf numFmtId="166" fontId="8" fillId="2" borderId="1" xfId="0" applyNumberFormat="1" applyFont="1" applyFill="1" applyBorder="1" applyProtection="1">
      <protection locked="0" hidden="1"/>
    </xf>
    <xf numFmtId="166" fontId="8" fillId="2" borderId="5" xfId="0" applyNumberFormat="1" applyFont="1" applyFill="1" applyBorder="1" applyProtection="1">
      <protection locked="0" hidden="1"/>
    </xf>
    <xf numFmtId="0" fontId="18" fillId="4" borderId="7" xfId="0" applyFont="1" applyFill="1" applyBorder="1"/>
    <xf numFmtId="0" fontId="18" fillId="4" borderId="8" xfId="0" applyFont="1" applyFill="1" applyBorder="1"/>
    <xf numFmtId="0" fontId="18" fillId="4" borderId="9" xfId="0" applyFont="1" applyFill="1" applyBorder="1"/>
    <xf numFmtId="0" fontId="18" fillId="4" borderId="10" xfId="0" applyFont="1" applyFill="1" applyBorder="1"/>
    <xf numFmtId="0" fontId="18" fillId="4" borderId="0" xfId="0" applyFont="1" applyFill="1" applyBorder="1"/>
    <xf numFmtId="0" fontId="18" fillId="4" borderId="11" xfId="0" applyFont="1" applyFill="1" applyBorder="1"/>
    <xf numFmtId="0" fontId="19" fillId="4" borderId="12" xfId="3" applyFont="1" applyFill="1" applyBorder="1" applyProtection="1">
      <protection hidden="1"/>
    </xf>
    <xf numFmtId="0" fontId="0" fillId="4" borderId="13" xfId="0" applyFill="1" applyBorder="1"/>
    <xf numFmtId="0" fontId="0" fillId="4" borderId="14" xfId="0" applyFill="1" applyBorder="1"/>
    <xf numFmtId="0" fontId="16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hidden="1"/>
    </xf>
    <xf numFmtId="0" fontId="14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165" fontId="8" fillId="0" borderId="0" xfId="0" applyNumberFormat="1" applyFont="1" applyAlignment="1" applyProtection="1">
      <protection hidden="1"/>
    </xf>
    <xf numFmtId="165" fontId="7" fillId="2" borderId="15" xfId="1" applyNumberFormat="1" applyFont="1" applyFill="1" applyBorder="1" applyAlignment="1" applyProtection="1">
      <alignment horizontal="left"/>
      <protection locked="0" hidden="1"/>
    </xf>
    <xf numFmtId="165" fontId="7" fillId="0" borderId="15" xfId="1" applyNumberFormat="1" applyFont="1" applyBorder="1" applyAlignment="1" applyProtection="1">
      <alignment horizontal="left"/>
      <protection locked="0" hidden="1"/>
    </xf>
    <xf numFmtId="166" fontId="7" fillId="2" borderId="15" xfId="0" applyNumberFormat="1" applyFont="1" applyFill="1" applyBorder="1" applyAlignment="1" applyProtection="1">
      <alignment horizontal="left"/>
      <protection locked="0" hidden="1"/>
    </xf>
    <xf numFmtId="166" fontId="7" fillId="0" borderId="15" xfId="0" applyNumberFormat="1" applyFont="1" applyBorder="1" applyAlignment="1" applyProtection="1">
      <alignment horizontal="left"/>
      <protection locked="0" hidden="1"/>
    </xf>
    <xf numFmtId="0" fontId="8" fillId="0" borderId="0" xfId="0" applyFont="1" applyAlignment="1" applyProtection="1">
      <alignment horizontal="right"/>
      <protection hidden="1"/>
    </xf>
    <xf numFmtId="0" fontId="8" fillId="0" borderId="16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protection hidden="1"/>
    </xf>
    <xf numFmtId="0" fontId="8" fillId="0" borderId="18" xfId="0" applyFont="1" applyBorder="1" applyAlignment="1" applyProtection="1">
      <protection hidden="1"/>
    </xf>
    <xf numFmtId="0" fontId="8" fillId="0" borderId="19" xfId="0" applyFont="1" applyBorder="1" applyAlignment="1" applyProtection="1">
      <protection hidden="1"/>
    </xf>
    <xf numFmtId="0" fontId="14" fillId="0" borderId="0" xfId="0" applyFont="1" applyAlignment="1" applyProtection="1">
      <protection hidden="1"/>
    </xf>
    <xf numFmtId="0" fontId="7" fillId="2" borderId="18" xfId="0" applyFont="1" applyFill="1" applyBorder="1" applyAlignment="1" applyProtection="1">
      <alignment horizontal="left"/>
      <protection locked="0" hidden="1"/>
    </xf>
    <xf numFmtId="0" fontId="7" fillId="0" borderId="18" xfId="0" applyFont="1" applyBorder="1" applyAlignment="1" applyProtection="1">
      <alignment horizontal="left"/>
      <protection locked="0" hidden="1"/>
    </xf>
    <xf numFmtId="168" fontId="7" fillId="2" borderId="15" xfId="0" applyNumberFormat="1" applyFont="1" applyFill="1" applyBorder="1" applyAlignment="1" applyProtection="1">
      <alignment horizontal="left"/>
      <protection locked="0" hidden="1"/>
    </xf>
    <xf numFmtId="168" fontId="7" fillId="0" borderId="15" xfId="0" applyNumberFormat="1" applyFont="1" applyBorder="1" applyAlignment="1" applyProtection="1">
      <alignment horizontal="left"/>
      <protection locked="0" hidden="1"/>
    </xf>
    <xf numFmtId="0" fontId="7" fillId="0" borderId="15" xfId="0" applyFont="1" applyBorder="1" applyAlignment="1" applyProtection="1">
      <alignment horizontal="left"/>
      <protection locked="0" hidden="1"/>
    </xf>
    <xf numFmtId="0" fontId="8" fillId="0" borderId="0" xfId="0" applyFont="1" applyAlignment="1" applyProtection="1">
      <alignment horizontal="left"/>
      <protection hidden="1"/>
    </xf>
    <xf numFmtId="0" fontId="8" fillId="2" borderId="15" xfId="0" applyFont="1" applyFill="1" applyBorder="1" applyAlignment="1" applyProtection="1">
      <alignment horizontal="left"/>
      <protection locked="0" hidden="1"/>
    </xf>
    <xf numFmtId="0" fontId="8" fillId="0" borderId="20" xfId="0" applyFont="1" applyBorder="1" applyAlignment="1" applyProtection="1">
      <alignment horizontal="center"/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8" fillId="0" borderId="18" xfId="0" applyFont="1" applyBorder="1" applyAlignment="1" applyProtection="1">
      <alignment horizontal="center"/>
      <protection hidden="1"/>
    </xf>
    <xf numFmtId="0" fontId="8" fillId="0" borderId="22" xfId="0" applyFont="1" applyBorder="1" applyAlignment="1" applyProtection="1">
      <alignment horizontal="center"/>
      <protection hidden="1"/>
    </xf>
    <xf numFmtId="9" fontId="7" fillId="2" borderId="23" xfId="0" applyNumberFormat="1" applyFont="1" applyFill="1" applyBorder="1" applyAlignment="1" applyProtection="1">
      <alignment horizontal="left"/>
      <protection locked="0" hidden="1"/>
    </xf>
    <xf numFmtId="9" fontId="7" fillId="0" borderId="23" xfId="0" applyNumberFormat="1" applyFont="1" applyBorder="1" applyAlignment="1" applyProtection="1">
      <alignment horizontal="left"/>
      <protection locked="0" hidden="1"/>
    </xf>
    <xf numFmtId="0" fontId="8" fillId="0" borderId="22" xfId="0" applyFont="1" applyBorder="1" applyAlignment="1" applyProtection="1">
      <alignment horizontal="right" wrapText="1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quotePrefix="1" applyFont="1" applyAlignment="1" applyProtection="1">
      <alignment horizontal="right"/>
      <protection hidden="1"/>
    </xf>
    <xf numFmtId="0" fontId="8" fillId="0" borderId="18" xfId="0" applyNumberFormat="1" applyFont="1" applyBorder="1" applyAlignment="1" applyProtection="1">
      <alignment horizontal="center"/>
      <protection hidden="1"/>
    </xf>
    <xf numFmtId="2" fontId="8" fillId="0" borderId="18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 applyProtection="1">
      <protection hidden="1"/>
    </xf>
    <xf numFmtId="169" fontId="8" fillId="0" borderId="0" xfId="0" applyNumberFormat="1" applyFont="1" applyAlignment="1" applyProtection="1">
      <alignment horizontal="left"/>
      <protection hidden="1"/>
    </xf>
    <xf numFmtId="0" fontId="10" fillId="2" borderId="15" xfId="2" applyFont="1" applyFill="1" applyBorder="1" applyAlignment="1" applyProtection="1">
      <alignment horizontal="left"/>
      <protection locked="0" hidden="1"/>
    </xf>
    <xf numFmtId="166" fontId="8" fillId="2" borderId="16" xfId="0" applyNumberFormat="1" applyFont="1" applyFill="1" applyBorder="1" applyAlignment="1" applyProtection="1">
      <alignment horizontal="left"/>
      <protection locked="0" hidden="1"/>
    </xf>
    <xf numFmtId="0" fontId="8" fillId="2" borderId="18" xfId="0" applyFont="1" applyFill="1" applyBorder="1" applyAlignment="1" applyProtection="1">
      <alignment horizontal="left"/>
      <protection locked="0" hidden="1"/>
    </xf>
    <xf numFmtId="9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vertical="center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0</xdr:rowOff>
    </xdr:from>
    <xdr:to>
      <xdr:col>0</xdr:col>
      <xdr:colOff>95250</xdr:colOff>
      <xdr:row>3</xdr:row>
      <xdr:rowOff>200025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19050" y="609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542925</xdr:colOff>
      <xdr:row>0</xdr:row>
      <xdr:rowOff>314325</xdr:rowOff>
    </xdr:from>
    <xdr:to>
      <xdr:col>8</xdr:col>
      <xdr:colOff>47625</xdr:colOff>
      <xdr:row>3</xdr:row>
      <xdr:rowOff>9525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542925" y="314325"/>
          <a:ext cx="3914775" cy="3048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AU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Fill in the yellow fields, the rest is calculated for you.</a:t>
          </a:r>
        </a:p>
      </xdr:txBody>
    </xdr:sp>
    <xdr:clientData fPrintsWithSheet="0"/>
  </xdr:twoCellAnchor>
  <xdr:twoCellAnchor editAs="oneCell">
    <xdr:from>
      <xdr:col>0</xdr:col>
      <xdr:colOff>371475</xdr:colOff>
      <xdr:row>65</xdr:row>
      <xdr:rowOff>28575</xdr:rowOff>
    </xdr:from>
    <xdr:to>
      <xdr:col>9</xdr:col>
      <xdr:colOff>219075</xdr:colOff>
      <xdr:row>67</xdr:row>
      <xdr:rowOff>123825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71475" y="9086850"/>
          <a:ext cx="4924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Please send a copy of your results to ComSuper, to ensure the member's record is up-to-date.</a:t>
          </a:r>
        </a:p>
      </xdr:txBody>
    </xdr:sp>
    <xdr:clientData fPrintsWithSheet="0"/>
  </xdr:twoCellAnchor>
  <xdr:twoCellAnchor editAs="oneCell">
    <xdr:from>
      <xdr:col>9</xdr:col>
      <xdr:colOff>190500</xdr:colOff>
      <xdr:row>58</xdr:row>
      <xdr:rowOff>0</xdr:rowOff>
    </xdr:from>
    <xdr:to>
      <xdr:col>16</xdr:col>
      <xdr:colOff>438150</xdr:colOff>
      <xdr:row>62</xdr:row>
      <xdr:rowOff>19050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267325" y="8086725"/>
          <a:ext cx="5829300" cy="666750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Please send a copy of your results </a:t>
          </a:r>
          <a:r>
            <a:rPr lang="en-AU" sz="1200" b="1" i="0" u="none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t>to </a:t>
          </a:r>
          <a:r>
            <a:rPr lang="en-AU" sz="1100" b="1" u="sng">
              <a:latin typeface="Arial" pitchFamily="34" charset="0"/>
              <a:ea typeface="+mn-ea"/>
              <a:cs typeface="Arial" pitchFamily="34" charset="0"/>
              <a:hlinkClick xmlns:r="http://schemas.openxmlformats.org/officeDocument/2006/relationships" r:id=""/>
            </a:rPr>
            <a:t>employer.service@comsuper.gov.au</a:t>
          </a:r>
          <a:r>
            <a:rPr lang="en-AU" sz="1200" b="1" i="0" u="none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AU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to ensure the member's record is up-to-date.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85725</xdr:rowOff>
    </xdr:from>
    <xdr:to>
      <xdr:col>6</xdr:col>
      <xdr:colOff>57150</xdr:colOff>
      <xdr:row>18</xdr:row>
      <xdr:rowOff>9525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33375" y="409575"/>
          <a:ext cx="4752975" cy="25146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This calculator uses a standard Excel add-in to calculate the number of workdays between two dates. To install the add-in, please following these instructions: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1.      From the </a:t>
          </a:r>
          <a:r>
            <a:rPr lang="en-AU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Tools</a:t>
          </a: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menu, select </a:t>
          </a:r>
          <a:r>
            <a:rPr lang="en-AU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Add-Ins</a:t>
          </a: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…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2.      In the Add-Ins dialog box, tick the </a:t>
          </a:r>
          <a:r>
            <a:rPr lang="en-AU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Analysis Toolpak</a:t>
          </a: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box.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3.      Click </a:t>
          </a:r>
          <a:r>
            <a:rPr lang="en-AU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OK</a:t>
          </a: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The Part-Time Calculator can now be used.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Note:</a:t>
          </a: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If the Analysis Toolpak is not listed in the Add-Ins dialog box, please contact your IT Help Desk for advice on how to access it.</a:t>
          </a:r>
        </a:p>
      </xdr:txBody>
    </xdr:sp>
    <xdr:clientData/>
  </xdr:twoCellAnchor>
  <xdr:twoCellAnchor editAs="oneCell">
    <xdr:from>
      <xdr:col>0</xdr:col>
      <xdr:colOff>333375</xdr:colOff>
      <xdr:row>19</xdr:row>
      <xdr:rowOff>66675</xdr:rowOff>
    </xdr:from>
    <xdr:to>
      <xdr:col>6</xdr:col>
      <xdr:colOff>38100</xdr:colOff>
      <xdr:row>39</xdr:row>
      <xdr:rowOff>85725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33375" y="3143250"/>
          <a:ext cx="4733925" cy="32575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AU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Version History:</a:t>
          </a: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Version 1.0.3 - 25 September 2002 - Fixed the display of the Part-time Hours per fortnight (50 hrs and 2 min was displayed as 50:2 rather than 50:02).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Version 1.0.2 - 6 August 2002 - Changed "Part-time" and "Full-time" column names to "Actual" and "Standard" hours.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Version 1.0.1 - 26 July 2002 - Corrected some roundings and updated help tips.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Version 1.0 - 23 July 2002 - Initial Release.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79"/>
  <sheetViews>
    <sheetView showGridLines="0" tabSelected="1" zoomScaleNormal="100" workbookViewId="0">
      <selection activeCell="K22" sqref="K22"/>
    </sheetView>
  </sheetViews>
  <sheetFormatPr defaultColWidth="11" defaultRowHeight="13.5" x14ac:dyDescent="0.3"/>
  <cols>
    <col min="1" max="2" width="12.3828125" style="3" customWidth="1"/>
    <col min="3" max="3" width="7.3828125" style="3" customWidth="1"/>
    <col min="4" max="7" width="4.3828125" style="3" customWidth="1"/>
    <col min="8" max="8" width="8.23046875" style="3" customWidth="1"/>
    <col min="9" max="9" width="8.765625" style="3" customWidth="1"/>
    <col min="10" max="10" width="6.3828125" style="3" customWidth="1"/>
    <col min="11" max="11" width="11.23046875" style="3" customWidth="1"/>
    <col min="12" max="12" width="11.61328125" style="3" bestFit="1" customWidth="1"/>
    <col min="13" max="16384" width="11" style="3"/>
  </cols>
  <sheetData>
    <row r="1" spans="1:10" ht="30" x14ac:dyDescent="0.6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6">
      <c r="A2" s="4"/>
    </row>
    <row r="3" spans="1:10" ht="10.5" hidden="1" customHeight="1" x14ac:dyDescent="0.6">
      <c r="A3" s="5"/>
    </row>
    <row r="4" spans="1:10" ht="16.5" customHeight="1" x14ac:dyDescent="0.3">
      <c r="A4" s="6" t="s">
        <v>33</v>
      </c>
      <c r="D4" s="7"/>
      <c r="E4" s="7"/>
      <c r="F4" s="7"/>
      <c r="G4" s="7"/>
      <c r="H4" s="7"/>
      <c r="I4" s="7"/>
    </row>
    <row r="5" spans="1:10" ht="0.75" hidden="1" customHeight="1" x14ac:dyDescent="0.3">
      <c r="A5" s="8"/>
      <c r="D5" s="7"/>
      <c r="E5" s="7"/>
      <c r="F5" s="7"/>
      <c r="G5" s="7"/>
      <c r="H5" s="7"/>
      <c r="I5" s="7"/>
    </row>
    <row r="6" spans="1:10" x14ac:dyDescent="0.3">
      <c r="A6" s="63" t="s">
        <v>38</v>
      </c>
      <c r="B6" s="79"/>
      <c r="C6" s="79"/>
      <c r="D6" s="80"/>
      <c r="E6" s="81"/>
      <c r="F6" s="81"/>
      <c r="G6" s="81"/>
      <c r="H6" s="81"/>
      <c r="I6" s="7"/>
    </row>
    <row r="7" spans="1:10" x14ac:dyDescent="0.3">
      <c r="A7" s="63" t="s">
        <v>0</v>
      </c>
      <c r="B7" s="64"/>
      <c r="C7" s="79"/>
      <c r="D7" s="82"/>
      <c r="E7" s="83"/>
      <c r="F7" s="83"/>
      <c r="G7" s="83"/>
      <c r="H7" s="83"/>
      <c r="I7" s="7"/>
    </row>
    <row r="8" spans="1:10" x14ac:dyDescent="0.3">
      <c r="A8" s="63" t="s">
        <v>24</v>
      </c>
      <c r="B8" s="64"/>
      <c r="C8" s="65"/>
      <c r="D8" s="69"/>
      <c r="E8" s="70"/>
      <c r="F8" s="70"/>
      <c r="G8" s="70"/>
      <c r="H8" s="70"/>
      <c r="I8" s="7"/>
    </row>
    <row r="9" spans="1:10" x14ac:dyDescent="0.3">
      <c r="A9" s="63" t="s">
        <v>25</v>
      </c>
      <c r="B9" s="64"/>
      <c r="C9" s="65"/>
      <c r="D9" s="69"/>
      <c r="E9" s="84"/>
      <c r="F9" s="84"/>
      <c r="G9" s="84"/>
      <c r="H9" s="84"/>
      <c r="I9" s="7"/>
    </row>
    <row r="10" spans="1:10" x14ac:dyDescent="0.3">
      <c r="A10" s="63" t="s">
        <v>1</v>
      </c>
      <c r="B10" s="64"/>
      <c r="C10" s="79"/>
      <c r="D10" s="67"/>
      <c r="E10" s="68"/>
      <c r="F10" s="68"/>
      <c r="G10" s="68"/>
      <c r="H10" s="68"/>
      <c r="I10" s="7"/>
    </row>
    <row r="11" spans="1:10" x14ac:dyDescent="0.3">
      <c r="A11" s="63" t="s">
        <v>2</v>
      </c>
      <c r="B11" s="64"/>
      <c r="C11" s="79"/>
      <c r="D11" s="91"/>
      <c r="E11" s="92"/>
      <c r="F11" s="92"/>
      <c r="G11" s="92"/>
      <c r="H11" s="92"/>
      <c r="I11" s="7"/>
    </row>
    <row r="12" spans="1:10" ht="7.5" customHeight="1" x14ac:dyDescent="0.3"/>
    <row r="13" spans="1:10" ht="5.25" customHeight="1" x14ac:dyDescent="0.3"/>
    <row r="14" spans="1:10" x14ac:dyDescent="0.3">
      <c r="A14" s="6" t="s">
        <v>34</v>
      </c>
    </row>
    <row r="15" spans="1:10" ht="4.5" hidden="1" customHeight="1" x14ac:dyDescent="0.3">
      <c r="A15" s="11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3">
      <c r="A16" s="75" t="s">
        <v>5</v>
      </c>
      <c r="B16" s="76"/>
      <c r="C16" s="93" t="s">
        <v>6</v>
      </c>
      <c r="D16" s="90" t="s">
        <v>9</v>
      </c>
      <c r="E16" s="90"/>
      <c r="F16" s="90"/>
      <c r="G16" s="90"/>
      <c r="H16" s="87" t="s">
        <v>10</v>
      </c>
      <c r="I16" s="75"/>
      <c r="J16" s="12"/>
    </row>
    <row r="17" spans="1:11" x14ac:dyDescent="0.3">
      <c r="A17" s="77"/>
      <c r="B17" s="78"/>
      <c r="C17" s="94"/>
      <c r="D17" s="74" t="s">
        <v>43</v>
      </c>
      <c r="E17" s="74"/>
      <c r="F17" s="74" t="s">
        <v>44</v>
      </c>
      <c r="G17" s="74"/>
      <c r="H17" s="88"/>
      <c r="I17" s="89"/>
      <c r="J17" s="12"/>
    </row>
    <row r="18" spans="1:11" x14ac:dyDescent="0.3">
      <c r="A18" s="14" t="s">
        <v>3</v>
      </c>
      <c r="B18" s="13" t="s">
        <v>4</v>
      </c>
      <c r="C18" s="94"/>
      <c r="D18" s="13" t="s">
        <v>7</v>
      </c>
      <c r="E18" s="13" t="s">
        <v>8</v>
      </c>
      <c r="F18" s="13" t="s">
        <v>7</v>
      </c>
      <c r="G18" s="13" t="s">
        <v>8</v>
      </c>
      <c r="H18" s="13" t="s">
        <v>29</v>
      </c>
      <c r="I18" s="15" t="s">
        <v>30</v>
      </c>
      <c r="J18" s="12"/>
    </row>
    <row r="19" spans="1:11" x14ac:dyDescent="0.3">
      <c r="A19" s="16" t="str">
        <f>IF(ISBLANK(D9)=TRUE,"",EDATE(D9,-12))</f>
        <v/>
      </c>
      <c r="B19" s="42"/>
      <c r="C19" s="17">
        <f t="shared" ref="C19:C28" si="0">IF(A19="",0,NETWORKDAYS(A19,B19))</f>
        <v>0</v>
      </c>
      <c r="D19" s="38"/>
      <c r="E19" s="39"/>
      <c r="F19" s="38"/>
      <c r="G19" s="39"/>
      <c r="H19" s="18">
        <f>(D19+E19/60)/10*C19</f>
        <v>0</v>
      </c>
      <c r="I19" s="19">
        <f>(F19+G19/60)/10*C19</f>
        <v>0</v>
      </c>
      <c r="J19" s="12"/>
    </row>
    <row r="20" spans="1:11" x14ac:dyDescent="0.3">
      <c r="A20" s="16" t="str">
        <f>IF(ISBLANK(B19)=TRUE,"",IF(B19=($D$9-1),"",B19+1))</f>
        <v/>
      </c>
      <c r="B20" s="42"/>
      <c r="C20" s="17">
        <f t="shared" si="0"/>
        <v>0</v>
      </c>
      <c r="D20" s="38"/>
      <c r="E20" s="39"/>
      <c r="F20" s="38"/>
      <c r="G20" s="39"/>
      <c r="H20" s="18">
        <f t="shared" ref="H20:H28" si="1">(D20+E20/60)/10*C20</f>
        <v>0</v>
      </c>
      <c r="I20" s="19">
        <f t="shared" ref="I20:I28" si="2">(F20+G20/60)/10*C20</f>
        <v>0</v>
      </c>
      <c r="J20" s="12"/>
    </row>
    <row r="21" spans="1:11" x14ac:dyDescent="0.3">
      <c r="A21" s="16" t="str">
        <f t="shared" ref="A21:A28" si="3">IF(ISBLANK(B20)=TRUE,"",IF(B20=($D$9-1),"",B20+1))</f>
        <v/>
      </c>
      <c r="B21" s="42"/>
      <c r="C21" s="17">
        <f t="shared" si="0"/>
        <v>0</v>
      </c>
      <c r="D21" s="38"/>
      <c r="E21" s="39"/>
      <c r="F21" s="38"/>
      <c r="G21" s="39"/>
      <c r="H21" s="18">
        <f t="shared" si="1"/>
        <v>0</v>
      </c>
      <c r="I21" s="19">
        <f t="shared" si="2"/>
        <v>0</v>
      </c>
      <c r="J21" s="12"/>
    </row>
    <row r="22" spans="1:11" x14ac:dyDescent="0.3">
      <c r="A22" s="16" t="str">
        <f t="shared" si="3"/>
        <v/>
      </c>
      <c r="B22" s="42"/>
      <c r="C22" s="17">
        <f t="shared" si="0"/>
        <v>0</v>
      </c>
      <c r="D22" s="38"/>
      <c r="E22" s="39"/>
      <c r="F22" s="38"/>
      <c r="G22" s="39"/>
      <c r="H22" s="18">
        <f t="shared" si="1"/>
        <v>0</v>
      </c>
      <c r="I22" s="19">
        <f t="shared" si="2"/>
        <v>0</v>
      </c>
      <c r="J22" s="12"/>
    </row>
    <row r="23" spans="1:11" x14ac:dyDescent="0.3">
      <c r="A23" s="16" t="str">
        <f t="shared" si="3"/>
        <v/>
      </c>
      <c r="B23" s="42"/>
      <c r="C23" s="17">
        <f t="shared" si="0"/>
        <v>0</v>
      </c>
      <c r="D23" s="38"/>
      <c r="E23" s="39"/>
      <c r="F23" s="38"/>
      <c r="G23" s="39"/>
      <c r="H23" s="18">
        <f t="shared" si="1"/>
        <v>0</v>
      </c>
      <c r="I23" s="19">
        <f t="shared" si="2"/>
        <v>0</v>
      </c>
      <c r="J23" s="12"/>
    </row>
    <row r="24" spans="1:11" x14ac:dyDescent="0.3">
      <c r="A24" s="16" t="str">
        <f t="shared" si="3"/>
        <v/>
      </c>
      <c r="B24" s="42"/>
      <c r="C24" s="17">
        <f t="shared" si="0"/>
        <v>0</v>
      </c>
      <c r="D24" s="38"/>
      <c r="E24" s="39"/>
      <c r="F24" s="38"/>
      <c r="G24" s="39"/>
      <c r="H24" s="18">
        <f t="shared" si="1"/>
        <v>0</v>
      </c>
      <c r="I24" s="19">
        <f t="shared" si="2"/>
        <v>0</v>
      </c>
      <c r="J24" s="12"/>
    </row>
    <row r="25" spans="1:11" x14ac:dyDescent="0.3">
      <c r="A25" s="16" t="str">
        <f t="shared" si="3"/>
        <v/>
      </c>
      <c r="B25" s="42"/>
      <c r="C25" s="17">
        <f t="shared" si="0"/>
        <v>0</v>
      </c>
      <c r="D25" s="38"/>
      <c r="E25" s="39"/>
      <c r="F25" s="38"/>
      <c r="G25" s="39"/>
      <c r="H25" s="18">
        <f t="shared" si="1"/>
        <v>0</v>
      </c>
      <c r="I25" s="19">
        <f t="shared" si="2"/>
        <v>0</v>
      </c>
      <c r="J25" s="12"/>
    </row>
    <row r="26" spans="1:11" x14ac:dyDescent="0.3">
      <c r="A26" s="16" t="str">
        <f t="shared" si="3"/>
        <v/>
      </c>
      <c r="B26" s="42"/>
      <c r="C26" s="17">
        <f t="shared" si="0"/>
        <v>0</v>
      </c>
      <c r="D26" s="38"/>
      <c r="E26" s="39"/>
      <c r="F26" s="38"/>
      <c r="G26" s="39"/>
      <c r="H26" s="18">
        <f t="shared" si="1"/>
        <v>0</v>
      </c>
      <c r="I26" s="19">
        <f t="shared" si="2"/>
        <v>0</v>
      </c>
      <c r="J26" s="12"/>
    </row>
    <row r="27" spans="1:11" x14ac:dyDescent="0.3">
      <c r="A27" s="16" t="str">
        <f t="shared" si="3"/>
        <v/>
      </c>
      <c r="B27" s="42"/>
      <c r="C27" s="17">
        <f t="shared" si="0"/>
        <v>0</v>
      </c>
      <c r="D27" s="38"/>
      <c r="E27" s="39"/>
      <c r="F27" s="38"/>
      <c r="G27" s="39"/>
      <c r="H27" s="18">
        <f>(D27+E27/60)/10*C27</f>
        <v>0</v>
      </c>
      <c r="I27" s="19">
        <f t="shared" si="2"/>
        <v>0</v>
      </c>
      <c r="J27" s="12"/>
    </row>
    <row r="28" spans="1:11" x14ac:dyDescent="0.3">
      <c r="A28" s="20" t="str">
        <f t="shared" si="3"/>
        <v/>
      </c>
      <c r="B28" s="43"/>
      <c r="C28" s="21">
        <f t="shared" si="0"/>
        <v>0</v>
      </c>
      <c r="D28" s="40"/>
      <c r="E28" s="41"/>
      <c r="F28" s="40"/>
      <c r="G28" s="41"/>
      <c r="H28" s="22">
        <f t="shared" si="1"/>
        <v>0</v>
      </c>
      <c r="I28" s="23">
        <f t="shared" si="2"/>
        <v>0</v>
      </c>
      <c r="J28" s="12"/>
    </row>
    <row r="29" spans="1:11" ht="7.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1" hidden="1" x14ac:dyDescent="0.3"/>
    <row r="31" spans="1:11" x14ac:dyDescent="0.3">
      <c r="A31" s="6" t="s">
        <v>35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idden="1" x14ac:dyDescent="0.3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2" x14ac:dyDescent="0.3">
      <c r="A33" s="71" t="s">
        <v>14</v>
      </c>
      <c r="B33" s="71"/>
      <c r="C33" s="85">
        <f>SUM(C19:C28)</f>
        <v>0</v>
      </c>
      <c r="D33" s="85"/>
      <c r="E33" s="26"/>
      <c r="F33" s="26"/>
      <c r="G33" s="26"/>
      <c r="H33" s="26"/>
      <c r="I33" s="26"/>
      <c r="J33" s="26"/>
      <c r="K33" s="26"/>
    </row>
    <row r="34" spans="1:12" x14ac:dyDescent="0.3">
      <c r="A34" s="71" t="s">
        <v>16</v>
      </c>
      <c r="B34" s="71"/>
      <c r="C34" s="85">
        <f>SUM(H19:H28)</f>
        <v>0</v>
      </c>
      <c r="D34" s="85"/>
      <c r="E34" s="26"/>
      <c r="F34" s="26"/>
      <c r="G34" s="26"/>
      <c r="H34" s="26"/>
      <c r="I34" s="26"/>
      <c r="J34" s="26"/>
      <c r="K34" s="26"/>
    </row>
    <row r="35" spans="1:12" x14ac:dyDescent="0.3">
      <c r="A35" s="71" t="s">
        <v>15</v>
      </c>
      <c r="B35" s="71"/>
      <c r="C35" s="85">
        <f>SUM(I19:I28)</f>
        <v>0</v>
      </c>
      <c r="D35" s="85"/>
      <c r="E35" s="26"/>
      <c r="F35" s="26"/>
      <c r="G35" s="26"/>
      <c r="H35" s="26"/>
      <c r="I35" s="26"/>
      <c r="J35" s="26"/>
      <c r="K35" s="26"/>
    </row>
    <row r="36" spans="1:12" x14ac:dyDescent="0.3">
      <c r="A36" s="27"/>
      <c r="B36" s="27"/>
      <c r="C36" s="26"/>
      <c r="D36" s="26"/>
      <c r="E36" s="26"/>
      <c r="F36" s="26"/>
      <c r="G36" s="26"/>
      <c r="H36" s="26"/>
      <c r="I36" s="26"/>
      <c r="J36" s="26"/>
      <c r="K36" s="26"/>
    </row>
    <row r="37" spans="1:12" x14ac:dyDescent="0.3">
      <c r="A37" s="71" t="s">
        <v>13</v>
      </c>
      <c r="B37" s="71"/>
      <c r="C37" s="96">
        <f>C34</f>
        <v>0</v>
      </c>
      <c r="D37" s="96"/>
      <c r="E37" s="28" t="s">
        <v>11</v>
      </c>
      <c r="F37" s="97" t="e">
        <f>CONCATENATE(TRUNC(C39*(VLOOKUP(MAX(A19:A28),A19:I28,6,FALSE)+VLOOKUP(MAX(A19:A28),A19:I28,7,FALSE)/60),0),":",TEXT(ROUND(MOD(C39*(VLOOKUP(MAX(A19:A28),A19:I28,6,FALSE)+VLOOKUP(MAX(A19:A28),A19:I28,7,FALSE)/60),1)*60,0),"00"))</f>
        <v>#DIV/0!</v>
      </c>
      <c r="G37" s="97"/>
      <c r="H37" s="26" t="s">
        <v>29</v>
      </c>
      <c r="I37" s="104" t="s">
        <v>32</v>
      </c>
      <c r="J37" s="104"/>
      <c r="K37" s="104"/>
      <c r="L37" s="36"/>
    </row>
    <row r="38" spans="1:12" x14ac:dyDescent="0.3">
      <c r="A38" s="26"/>
      <c r="B38" s="26"/>
      <c r="C38" s="72">
        <f>C35</f>
        <v>0</v>
      </c>
      <c r="D38" s="72"/>
      <c r="E38" s="26"/>
      <c r="F38" s="73" t="e">
        <f>CONCATENATE(VLOOKUP(MAX(A19:A28),A19:I28,6,FALSE),":",TEXT(VLOOKUP(MAX(A19:A28),A19:I28,7,FALSE),"00"))</f>
        <v>#N/A</v>
      </c>
      <c r="G38" s="73"/>
      <c r="H38" s="26" t="s">
        <v>30</v>
      </c>
      <c r="I38" s="104"/>
      <c r="J38" s="104"/>
      <c r="K38" s="104"/>
      <c r="L38" s="37"/>
    </row>
    <row r="39" spans="1:12" x14ac:dyDescent="0.3">
      <c r="A39" s="26"/>
      <c r="B39" s="29" t="s">
        <v>11</v>
      </c>
      <c r="C39" s="30" t="e">
        <f>C34/C35</f>
        <v>#DIV/0!</v>
      </c>
      <c r="D39" s="26"/>
      <c r="E39" s="26"/>
      <c r="F39" s="26"/>
      <c r="G39" s="26"/>
      <c r="H39" s="26"/>
      <c r="I39" s="26"/>
      <c r="J39" s="26"/>
      <c r="K39" s="26"/>
    </row>
    <row r="40" spans="1:12" ht="8.25" customHeigh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2" hidden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2" x14ac:dyDescent="0.3">
      <c r="A42" s="6" t="s">
        <v>36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2" ht="6" customHeight="1" x14ac:dyDescent="0.3">
      <c r="A43" s="6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2" x14ac:dyDescent="0.3">
      <c r="A44" s="71" t="s">
        <v>28</v>
      </c>
      <c r="B44" s="71"/>
      <c r="C44" s="71"/>
      <c r="D44" s="25" t="s">
        <v>39</v>
      </c>
      <c r="E44" s="26"/>
      <c r="F44" s="26"/>
      <c r="G44" s="26"/>
      <c r="H44" s="26"/>
      <c r="I44" s="26"/>
      <c r="J44" s="26"/>
      <c r="K44" s="26"/>
    </row>
    <row r="45" spans="1:12" x14ac:dyDescent="0.3">
      <c r="A45" s="95" t="s">
        <v>11</v>
      </c>
      <c r="B45" s="71"/>
      <c r="C45" s="71"/>
      <c r="D45" s="66">
        <f>D10</f>
        <v>0</v>
      </c>
      <c r="E45" s="98"/>
      <c r="F45" s="98"/>
      <c r="G45" s="26" t="s">
        <v>12</v>
      </c>
      <c r="H45" s="26"/>
      <c r="I45" s="26"/>
      <c r="J45" s="26"/>
      <c r="K45" s="26"/>
    </row>
    <row r="46" spans="1:12" x14ac:dyDescent="0.3">
      <c r="A46" s="95" t="s">
        <v>11</v>
      </c>
      <c r="B46" s="71"/>
      <c r="C46" s="71"/>
      <c r="D46" s="105">
        <f>ROUNDUP(D10/26*0.05,1)</f>
        <v>0</v>
      </c>
      <c r="E46" s="105"/>
      <c r="F46" s="105"/>
      <c r="G46" s="26" t="s">
        <v>17</v>
      </c>
      <c r="H46" s="26"/>
      <c r="I46" s="26"/>
      <c r="J46" s="26"/>
      <c r="K46" s="26"/>
    </row>
    <row r="47" spans="1:12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2" x14ac:dyDescent="0.3">
      <c r="A48" s="71" t="s">
        <v>27</v>
      </c>
      <c r="B48" s="71"/>
      <c r="C48" s="71"/>
      <c r="D48" s="25" t="s">
        <v>40</v>
      </c>
      <c r="E48" s="26"/>
      <c r="F48" s="26"/>
      <c r="G48" s="26"/>
      <c r="H48" s="26"/>
      <c r="I48" s="26"/>
      <c r="J48" s="26"/>
      <c r="K48" s="26"/>
    </row>
    <row r="49" spans="1:11" x14ac:dyDescent="0.3">
      <c r="A49" s="95" t="s">
        <v>11</v>
      </c>
      <c r="B49" s="71"/>
      <c r="C49" s="71"/>
      <c r="D49" s="66">
        <f>D46</f>
        <v>0</v>
      </c>
      <c r="E49" s="98"/>
      <c r="F49" s="31" t="s">
        <v>18</v>
      </c>
      <c r="G49" s="99" t="e">
        <f>C39</f>
        <v>#DIV/0!</v>
      </c>
      <c r="H49" s="99"/>
      <c r="I49" s="26"/>
      <c r="J49" s="26"/>
      <c r="K49" s="26"/>
    </row>
    <row r="50" spans="1:11" x14ac:dyDescent="0.3">
      <c r="A50" s="95" t="s">
        <v>11</v>
      </c>
      <c r="B50" s="71"/>
      <c r="C50" s="71"/>
      <c r="D50" s="66" t="e">
        <f>ROUNDUP(D46*C39,1)</f>
        <v>#DIV/0!</v>
      </c>
      <c r="E50" s="66"/>
      <c r="F50" s="26"/>
      <c r="G50" s="26" t="s">
        <v>17</v>
      </c>
      <c r="H50" s="26"/>
      <c r="I50" s="26"/>
      <c r="J50" s="26"/>
      <c r="K50" s="26"/>
    </row>
    <row r="51" spans="1:1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x14ac:dyDescent="0.3">
      <c r="A52" s="71" t="s">
        <v>26</v>
      </c>
      <c r="B52" s="71"/>
      <c r="C52" s="71"/>
      <c r="D52" s="25" t="s">
        <v>41</v>
      </c>
      <c r="E52" s="26"/>
      <c r="F52" s="26"/>
      <c r="G52" s="26"/>
      <c r="H52" s="26"/>
      <c r="I52" s="26"/>
      <c r="J52" s="26"/>
      <c r="K52" s="26"/>
    </row>
    <row r="53" spans="1:11" x14ac:dyDescent="0.3">
      <c r="A53" s="95" t="s">
        <v>11</v>
      </c>
      <c r="B53" s="71"/>
      <c r="C53" s="71"/>
      <c r="D53" s="66" t="e">
        <f>D50</f>
        <v>#DIV/0!</v>
      </c>
      <c r="E53" s="66"/>
      <c r="F53" s="106" t="s">
        <v>19</v>
      </c>
      <c r="G53" s="98"/>
      <c r="H53" s="103">
        <f>D11</f>
        <v>0</v>
      </c>
      <c r="I53" s="103"/>
      <c r="J53" s="26"/>
      <c r="K53" s="26"/>
    </row>
    <row r="54" spans="1:11" ht="18" customHeight="1" x14ac:dyDescent="0.3">
      <c r="A54" s="95" t="s">
        <v>11</v>
      </c>
      <c r="B54" s="71"/>
      <c r="C54" s="71"/>
      <c r="D54" s="66" t="e">
        <f>D50/0.05*D11</f>
        <v>#DIV/0!</v>
      </c>
      <c r="E54" s="66"/>
      <c r="F54" s="26"/>
      <c r="G54" s="26"/>
      <c r="H54" s="26"/>
      <c r="I54" s="26"/>
      <c r="J54" s="26"/>
      <c r="K54" s="26"/>
    </row>
    <row r="55" spans="1:11" hidden="1" x14ac:dyDescent="0.3">
      <c r="A55" s="32"/>
      <c r="B55" s="10"/>
      <c r="C55" s="10"/>
      <c r="D55" s="33"/>
      <c r="E55" s="33"/>
      <c r="F55" s="24"/>
      <c r="G55" s="24"/>
      <c r="H55" s="24"/>
      <c r="I55" s="24"/>
      <c r="J55" s="24"/>
      <c r="K55" s="24"/>
    </row>
    <row r="56" spans="1:11" hidden="1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x14ac:dyDescent="0.3">
      <c r="A57" s="6" t="s">
        <v>37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ht="6" customHeight="1" x14ac:dyDescent="0.3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x14ac:dyDescent="0.3">
      <c r="A59" s="9" t="s">
        <v>20</v>
      </c>
      <c r="B59" s="102"/>
      <c r="C59" s="102"/>
      <c r="D59" s="102"/>
      <c r="E59" s="102"/>
      <c r="F59" s="102"/>
      <c r="G59" s="102"/>
      <c r="H59" s="102"/>
      <c r="I59" s="102"/>
      <c r="J59" s="12"/>
      <c r="K59" s="35"/>
    </row>
    <row r="60" spans="1:11" x14ac:dyDescent="0.3">
      <c r="A60" s="9" t="s">
        <v>21</v>
      </c>
      <c r="B60" s="86"/>
      <c r="C60" s="86"/>
      <c r="D60" s="86"/>
      <c r="E60" s="86"/>
      <c r="F60" s="86"/>
      <c r="G60" s="86"/>
      <c r="H60" s="86"/>
      <c r="I60" s="86"/>
      <c r="J60" s="12"/>
      <c r="K60" s="35"/>
    </row>
    <row r="61" spans="1:11" x14ac:dyDescent="0.3">
      <c r="A61" s="9" t="s">
        <v>42</v>
      </c>
      <c r="B61" s="86"/>
      <c r="C61" s="86"/>
      <c r="D61" s="86"/>
      <c r="E61" s="86"/>
      <c r="F61" s="86"/>
      <c r="G61" s="86"/>
      <c r="H61" s="86"/>
      <c r="I61" s="86"/>
      <c r="J61" s="12"/>
      <c r="K61" s="35"/>
    </row>
    <row r="62" spans="1:11" x14ac:dyDescent="0.3">
      <c r="A62" s="9" t="s">
        <v>22</v>
      </c>
      <c r="B62" s="100"/>
      <c r="C62" s="86"/>
      <c r="D62" s="86"/>
      <c r="E62" s="86"/>
      <c r="F62" s="86"/>
      <c r="G62" s="86"/>
      <c r="H62" s="86"/>
      <c r="I62" s="86"/>
      <c r="J62" s="12"/>
      <c r="K62" s="35"/>
    </row>
    <row r="63" spans="1:11" x14ac:dyDescent="0.3">
      <c r="A63" s="9" t="s">
        <v>23</v>
      </c>
      <c r="B63" s="101"/>
      <c r="C63" s="101"/>
      <c r="D63" s="101"/>
      <c r="E63" s="101"/>
      <c r="F63" s="101"/>
      <c r="G63" s="101"/>
      <c r="H63" s="101"/>
      <c r="I63" s="101"/>
      <c r="J63" s="12"/>
      <c r="K63" s="35"/>
    </row>
    <row r="64" spans="1:11" x14ac:dyDescent="0.3">
      <c r="B64" s="12"/>
      <c r="C64" s="12"/>
      <c r="D64" s="12"/>
      <c r="E64" s="12"/>
      <c r="F64" s="12"/>
      <c r="G64" s="12"/>
      <c r="H64" s="12"/>
      <c r="I64" s="12"/>
      <c r="J64" s="12"/>
    </row>
    <row r="65" spans="10:17" hidden="1" x14ac:dyDescent="0.3"/>
    <row r="69" spans="10:17" ht="14" thickBot="1" x14ac:dyDescent="0.35"/>
    <row r="70" spans="10:17" ht="14.5" x14ac:dyDescent="0.35">
      <c r="J70" s="44" t="s">
        <v>45</v>
      </c>
      <c r="K70" s="45"/>
      <c r="L70" s="45"/>
      <c r="M70" s="45"/>
      <c r="N70" s="45"/>
      <c r="O70" s="45"/>
      <c r="P70" s="45"/>
      <c r="Q70" s="46"/>
    </row>
    <row r="71" spans="10:17" ht="14.5" x14ac:dyDescent="0.35">
      <c r="J71" s="47" t="s">
        <v>46</v>
      </c>
      <c r="K71" s="48"/>
      <c r="L71" s="48"/>
      <c r="M71" s="48"/>
      <c r="N71" s="48"/>
      <c r="O71" s="48"/>
      <c r="P71" s="48"/>
      <c r="Q71" s="49"/>
    </row>
    <row r="72" spans="10:17" ht="14.5" x14ac:dyDescent="0.35">
      <c r="J72" s="47" t="s">
        <v>47</v>
      </c>
      <c r="K72" s="48"/>
      <c r="L72" s="48"/>
      <c r="M72" s="48"/>
      <c r="N72" s="48"/>
      <c r="O72" s="48"/>
      <c r="P72" s="48"/>
      <c r="Q72" s="49"/>
    </row>
    <row r="73" spans="10:17" ht="14.5" x14ac:dyDescent="0.35">
      <c r="J73" s="47"/>
      <c r="K73" s="48"/>
      <c r="L73" s="48"/>
      <c r="M73" s="48"/>
      <c r="N73" s="48"/>
      <c r="O73" s="48"/>
      <c r="P73" s="48"/>
      <c r="Q73" s="49"/>
    </row>
    <row r="74" spans="10:17" ht="14.5" x14ac:dyDescent="0.35">
      <c r="J74" s="47" t="s">
        <v>48</v>
      </c>
      <c r="K74" s="48"/>
      <c r="L74" s="48"/>
      <c r="M74" s="48"/>
      <c r="N74" s="48"/>
      <c r="O74" s="48"/>
      <c r="P74" s="48"/>
      <c r="Q74" s="49"/>
    </row>
    <row r="75" spans="10:17" ht="14.5" x14ac:dyDescent="0.35">
      <c r="J75" s="47" t="s">
        <v>49</v>
      </c>
      <c r="K75" s="48"/>
      <c r="L75" s="48"/>
      <c r="M75" s="48"/>
      <c r="N75" s="48"/>
      <c r="O75" s="48"/>
      <c r="P75" s="48"/>
      <c r="Q75" s="49"/>
    </row>
    <row r="76" spans="10:17" ht="14.5" x14ac:dyDescent="0.35">
      <c r="J76" s="47" t="s">
        <v>50</v>
      </c>
      <c r="K76" s="48"/>
      <c r="L76" s="48"/>
      <c r="M76" s="48"/>
      <c r="N76" s="48"/>
      <c r="O76" s="48"/>
      <c r="P76" s="48"/>
      <c r="Q76" s="49"/>
    </row>
    <row r="77" spans="10:17" ht="14.5" x14ac:dyDescent="0.35">
      <c r="J77" s="47" t="s">
        <v>51</v>
      </c>
      <c r="K77" s="48"/>
      <c r="L77" s="48"/>
      <c r="M77" s="48"/>
      <c r="N77" s="48"/>
      <c r="O77" s="48"/>
      <c r="P77" s="48"/>
      <c r="Q77" s="49"/>
    </row>
    <row r="78" spans="10:17" ht="14.5" x14ac:dyDescent="0.35">
      <c r="J78" s="47" t="s">
        <v>52</v>
      </c>
      <c r="K78" s="48"/>
      <c r="L78" s="48"/>
      <c r="M78" s="48"/>
      <c r="N78" s="48"/>
      <c r="O78" s="48"/>
      <c r="P78" s="48"/>
      <c r="Q78" s="49"/>
    </row>
    <row r="79" spans="10:17" ht="15" thickBot="1" x14ac:dyDescent="0.4">
      <c r="J79" s="50" t="s">
        <v>53</v>
      </c>
      <c r="K79" s="51"/>
      <c r="L79" s="51"/>
      <c r="M79" s="51"/>
      <c r="N79" s="51"/>
      <c r="O79" s="51"/>
      <c r="P79" s="51"/>
      <c r="Q79" s="52"/>
    </row>
  </sheetData>
  <sheetProtection password="CC9A" sheet="1"/>
  <mergeCells count="53">
    <mergeCell ref="I37:K38"/>
    <mergeCell ref="A48:C48"/>
    <mergeCell ref="A52:C52"/>
    <mergeCell ref="A53:C53"/>
    <mergeCell ref="A46:C46"/>
    <mergeCell ref="D46:F46"/>
    <mergeCell ref="D53:E53"/>
    <mergeCell ref="F53:G53"/>
    <mergeCell ref="A44:C44"/>
    <mergeCell ref="B62:I62"/>
    <mergeCell ref="B63:I63"/>
    <mergeCell ref="B59:I59"/>
    <mergeCell ref="A54:C54"/>
    <mergeCell ref="A45:C45"/>
    <mergeCell ref="H53:I53"/>
    <mergeCell ref="B61:I61"/>
    <mergeCell ref="B60:I60"/>
    <mergeCell ref="H16:I17"/>
    <mergeCell ref="D16:G16"/>
    <mergeCell ref="D11:H11"/>
    <mergeCell ref="C16:C18"/>
    <mergeCell ref="D50:E50"/>
    <mergeCell ref="A50:C50"/>
    <mergeCell ref="A49:C49"/>
    <mergeCell ref="D17:E17"/>
    <mergeCell ref="C34:D34"/>
    <mergeCell ref="C37:D37"/>
    <mergeCell ref="C35:D35"/>
    <mergeCell ref="F37:G37"/>
    <mergeCell ref="D49:E49"/>
    <mergeCell ref="G49:H49"/>
    <mergeCell ref="D45:F45"/>
    <mergeCell ref="A6:C6"/>
    <mergeCell ref="A7:C7"/>
    <mergeCell ref="A10:C10"/>
    <mergeCell ref="A11:C11"/>
    <mergeCell ref="D6:H6"/>
    <mergeCell ref="D7:H7"/>
    <mergeCell ref="D9:H9"/>
    <mergeCell ref="A8:C8"/>
    <mergeCell ref="A9:C9"/>
    <mergeCell ref="D54:E54"/>
    <mergeCell ref="D10:H10"/>
    <mergeCell ref="D8:H8"/>
    <mergeCell ref="A37:B37"/>
    <mergeCell ref="A35:B35"/>
    <mergeCell ref="A34:B34"/>
    <mergeCell ref="A33:B33"/>
    <mergeCell ref="C38:D38"/>
    <mergeCell ref="F38:G38"/>
    <mergeCell ref="F17:G17"/>
    <mergeCell ref="A16:B17"/>
    <mergeCell ref="C33:D33"/>
  </mergeCells>
  <phoneticPr fontId="0"/>
  <dataValidations xWindow="554" yWindow="243" count="10">
    <dataValidation type="list" errorStyle="warning" allowBlank="1" showInputMessage="1" showErrorMessage="1" errorTitle="Contribution Rate" error="The contribution rate should be between 5 and 10%, though a few members can contribute greater than 10%." promptTitle="Contribution Rate" prompt="Enter the member's contribution rate (minimum 5% for all CSS members, maximum 10% for most members)." sqref="D11:H11">
      <formula1>"5%,6%,7%,8%,9%,10%"</formula1>
    </dataValidation>
    <dataValidation type="date" allowBlank="1" showInputMessage="1" showErrorMessage="1" errorTitle="End Date" error="You must enter a date on or after the beginning of this period and before the birthday you are reviewing" promptTitle="End Date" prompt="For each change of hours, enter the last day the member worked with those approved hours._x000a__x000a_This date should be on or after the &quot;From&quot; date and before the reviewed birthday.The date can be entered in the same format as 31/1/2001 or 31-1-2001." sqref="B19:B28">
      <formula1>A19</formula1>
      <formula2>$D$9-1</formula2>
    </dataValidation>
    <dataValidation allowBlank="1" showInputMessage="1" showErrorMessage="1" promptTitle="Date of Birth" prompt="Enter the member's date of birth. This can be entered in as either 31/12/1950 or 31-12-1950." sqref="D8:H8"/>
    <dataValidation allowBlank="1" showInputMessage="1" showErrorMessage="1" promptTitle="Birthday Reviewed" prompt="Enter the birthday you are reviewing. This can be entered as either 31/12/2002 or 31-12-2002." sqref="D9:H9"/>
    <dataValidation allowBlank="1" showInputMessage="1" showErrorMessage="1" promptTitle="Salary for Superannuation" prompt="Enter the member's salary for superannuation, applicable at the birthday being reviewed." sqref="D10:H10"/>
    <dataValidation type="whole" allowBlank="1" showInputMessage="1" showErrorMessage="1" promptTitle="Standard Hours" prompt="Enter the standard full-time hours for the period." sqref="F19:F28">
      <formula1>0</formula1>
      <formula2>10000000</formula2>
    </dataValidation>
    <dataValidation type="whole" allowBlank="1" showInputMessage="1" showErrorMessage="1" promptTitle="Actual Hours" prompt="Enter the Actual hours for the period in question._x000a__x000a_Until the member qualifies as a partial contributor, enter the full-time hours. (To qualify, the member needs twelve months continuous part-time service or a likelihood certificate signed.)" sqref="D19:D28">
      <formula1>0</formula1>
      <formula2>10000000</formula2>
    </dataValidation>
    <dataValidation type="textLength" operator="lessThan" allowBlank="1" showInputMessage="1" showErrorMessage="1" errorTitle="AGS Number" error="The number you entered is not eight characters long." promptTitle="AGS Number" prompt="Enter the member's AGS number (eight digits long)." sqref="D7:H7">
      <formula1>9</formula1>
    </dataValidation>
    <dataValidation type="whole" allowBlank="1" showInputMessage="1" showErrorMessage="1" errorTitle="Part-time" error="The minutes should not be a decimal amount. For example, the minutes for 73 hours and 30 minutes should be entered as 30 and not 50 or 0.5." promptTitle="Actual Hours" prompt="Enter the Actual hours for the period in question._x000a__x000a_Until the member qualifies as a partial contributor, enter the full-time hours. (To qualify, the member needs twelve months continuous part-time service or a likelihood certificate signed.)" sqref="E19:E28">
      <formula1>0</formula1>
      <formula2>60</formula2>
    </dataValidation>
    <dataValidation type="whole" allowBlank="1" showInputMessage="1" showErrorMessage="1" errorTitle="Full-time" error="The minutes should not be a decimal amount. For example, the minutes for 73 hours and 30 minutes should be entered as 30 and not 50 or 0.5." promptTitle="Full-time Hours" prompt="Enter the standard full-time hours for the period." sqref="G19:G28">
      <formula1>0</formula1>
      <formula2>60</formula2>
    </dataValidation>
  </dataValidations>
  <printOptions horizontalCentered="1"/>
  <pageMargins left="0.39370078740157483" right="0.39370078740157483" top="0.55118110236220474" bottom="0.55118110236220474" header="0.51181102362204722" footer="0.51181102362204722"/>
  <pageSetup paperSize="9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2:J61"/>
  <sheetViews>
    <sheetView workbookViewId="0">
      <selection activeCell="E48" sqref="E48"/>
    </sheetView>
  </sheetViews>
  <sheetFormatPr defaultColWidth="11" defaultRowHeight="13.5" x14ac:dyDescent="0.3"/>
  <sheetData>
    <row r="42" spans="1:10" ht="15.5" x14ac:dyDescent="0.35">
      <c r="A42" s="53" t="s">
        <v>54</v>
      </c>
      <c r="B42" s="53">
        <v>1</v>
      </c>
      <c r="C42" s="53">
        <v>2</v>
      </c>
      <c r="D42" s="53">
        <v>3</v>
      </c>
      <c r="E42" s="53">
        <v>4</v>
      </c>
      <c r="F42" s="53">
        <v>5</v>
      </c>
      <c r="G42" s="53">
        <v>6</v>
      </c>
      <c r="H42" s="53">
        <v>7</v>
      </c>
      <c r="I42" s="53">
        <v>8</v>
      </c>
      <c r="J42" s="53">
        <v>9</v>
      </c>
    </row>
    <row r="43" spans="1:10" ht="15.5" x14ac:dyDescent="0.35">
      <c r="A43" s="54" t="s">
        <v>55</v>
      </c>
      <c r="B43" s="55">
        <v>0.02</v>
      </c>
      <c r="C43" s="56">
        <v>0.03</v>
      </c>
      <c r="D43" s="56">
        <v>0.05</v>
      </c>
      <c r="E43" s="56">
        <v>7.0000000000000007E-2</v>
      </c>
      <c r="F43" s="56">
        <v>0.08</v>
      </c>
      <c r="G43" s="55">
        <v>0.1</v>
      </c>
      <c r="H43" s="56">
        <v>0.12</v>
      </c>
      <c r="I43" s="56">
        <v>0.13</v>
      </c>
      <c r="J43" s="56">
        <v>0.15</v>
      </c>
    </row>
    <row r="44" spans="1:10" ht="15.5" x14ac:dyDescent="0.35">
      <c r="A44" s="57"/>
      <c r="B44" s="58"/>
      <c r="C44" s="59"/>
      <c r="D44" s="59"/>
      <c r="E44" s="59"/>
      <c r="F44" s="59"/>
      <c r="G44" s="58"/>
      <c r="H44" s="59"/>
      <c r="I44" s="59"/>
      <c r="J44" s="59"/>
    </row>
    <row r="45" spans="1:10" ht="15.5" x14ac:dyDescent="0.35">
      <c r="A45" s="53" t="s">
        <v>54</v>
      </c>
      <c r="B45" s="53">
        <v>10</v>
      </c>
      <c r="C45" s="53">
        <v>11</v>
      </c>
      <c r="D45" s="53">
        <v>12</v>
      </c>
      <c r="E45" s="53">
        <v>13</v>
      </c>
      <c r="F45" s="53">
        <v>14</v>
      </c>
      <c r="G45" s="53">
        <v>15</v>
      </c>
      <c r="H45" s="53">
        <v>16</v>
      </c>
      <c r="I45" s="53">
        <v>17</v>
      </c>
      <c r="J45" s="53">
        <v>18</v>
      </c>
    </row>
    <row r="46" spans="1:10" ht="15.5" x14ac:dyDescent="0.35">
      <c r="A46" s="54" t="s">
        <v>55</v>
      </c>
      <c r="B46" s="56">
        <v>0.17</v>
      </c>
      <c r="C46" s="56">
        <v>0.18</v>
      </c>
      <c r="D46" s="55">
        <v>0.2</v>
      </c>
      <c r="E46" s="56">
        <v>0.22</v>
      </c>
      <c r="F46" s="56">
        <v>0.23</v>
      </c>
      <c r="G46" s="56">
        <v>0.25</v>
      </c>
      <c r="H46" s="56">
        <v>0.27</v>
      </c>
      <c r="I46" s="56">
        <v>0.28000000000000003</v>
      </c>
      <c r="J46" s="55">
        <v>0.3</v>
      </c>
    </row>
    <row r="47" spans="1:10" ht="15.5" x14ac:dyDescent="0.35">
      <c r="A47" s="57"/>
      <c r="B47" s="58"/>
      <c r="C47" s="59"/>
      <c r="D47" s="59"/>
      <c r="E47" s="59"/>
      <c r="F47" s="59"/>
      <c r="G47" s="58"/>
      <c r="H47" s="59"/>
      <c r="I47" s="59"/>
      <c r="J47" s="59"/>
    </row>
    <row r="48" spans="1:10" ht="15.5" x14ac:dyDescent="0.35">
      <c r="A48" s="53" t="s">
        <v>54</v>
      </c>
      <c r="B48" s="53">
        <v>19</v>
      </c>
      <c r="C48" s="53">
        <v>20</v>
      </c>
      <c r="D48" s="53">
        <v>21</v>
      </c>
      <c r="E48" s="53">
        <v>22</v>
      </c>
      <c r="F48" s="53">
        <v>23</v>
      </c>
      <c r="G48" s="53">
        <v>24</v>
      </c>
      <c r="H48" s="53">
        <v>25</v>
      </c>
      <c r="I48" s="53">
        <v>26</v>
      </c>
      <c r="J48" s="53">
        <v>27</v>
      </c>
    </row>
    <row r="49" spans="1:10" ht="15.5" x14ac:dyDescent="0.35">
      <c r="A49" s="54" t="s">
        <v>55</v>
      </c>
      <c r="B49" s="56">
        <v>0.32</v>
      </c>
      <c r="C49" s="56">
        <v>0.33</v>
      </c>
      <c r="D49" s="56">
        <v>0.35</v>
      </c>
      <c r="E49" s="56">
        <v>0.37</v>
      </c>
      <c r="F49" s="56">
        <v>0.38</v>
      </c>
      <c r="G49" s="55">
        <v>0.4</v>
      </c>
      <c r="H49" s="56">
        <v>0.42</v>
      </c>
      <c r="I49" s="56">
        <v>0.43</v>
      </c>
      <c r="J49" s="56">
        <v>0.45</v>
      </c>
    </row>
    <row r="50" spans="1:10" ht="15.5" x14ac:dyDescent="0.35">
      <c r="A50" s="57"/>
      <c r="B50" s="58"/>
      <c r="C50" s="59"/>
      <c r="D50" s="59"/>
      <c r="E50" s="59"/>
      <c r="F50" s="59"/>
      <c r="G50" s="58"/>
      <c r="H50" s="59"/>
      <c r="I50" s="59"/>
      <c r="J50" s="59"/>
    </row>
    <row r="51" spans="1:10" ht="15.5" x14ac:dyDescent="0.35">
      <c r="A51" s="53" t="s">
        <v>54</v>
      </c>
      <c r="B51" s="53">
        <v>28</v>
      </c>
      <c r="C51" s="53">
        <v>29</v>
      </c>
      <c r="D51" s="53">
        <v>30</v>
      </c>
      <c r="E51" s="53">
        <v>31</v>
      </c>
      <c r="F51" s="53">
        <v>32</v>
      </c>
      <c r="G51" s="53">
        <v>33</v>
      </c>
      <c r="H51" s="53">
        <v>34</v>
      </c>
      <c r="I51" s="53">
        <v>35</v>
      </c>
      <c r="J51" s="53">
        <v>36</v>
      </c>
    </row>
    <row r="52" spans="1:10" ht="15.5" x14ac:dyDescent="0.35">
      <c r="A52" s="54" t="s">
        <v>55</v>
      </c>
      <c r="B52" s="56">
        <v>0.47</v>
      </c>
      <c r="C52" s="56">
        <v>0.48</v>
      </c>
      <c r="D52" s="55">
        <v>0.5</v>
      </c>
      <c r="E52" s="56">
        <v>0.52</v>
      </c>
      <c r="F52" s="56">
        <v>0.53</v>
      </c>
      <c r="G52" s="56">
        <v>0.55000000000000004</v>
      </c>
      <c r="H52" s="56">
        <v>0.56999999999999995</v>
      </c>
      <c r="I52" s="56">
        <v>0.57999999999999996</v>
      </c>
      <c r="J52" s="55">
        <v>0.6</v>
      </c>
    </row>
    <row r="53" spans="1:10" ht="15.5" x14ac:dyDescent="0.35">
      <c r="A53" s="57"/>
      <c r="B53" s="58"/>
      <c r="C53" s="59"/>
      <c r="D53" s="59"/>
      <c r="E53" s="59"/>
      <c r="F53" s="59"/>
      <c r="G53" s="58"/>
      <c r="H53" s="59"/>
      <c r="I53" s="59"/>
      <c r="J53" s="59"/>
    </row>
    <row r="54" spans="1:10" ht="15.5" x14ac:dyDescent="0.35">
      <c r="A54" s="53" t="s">
        <v>54</v>
      </c>
      <c r="B54" s="53">
        <v>37</v>
      </c>
      <c r="C54" s="53">
        <v>38</v>
      </c>
      <c r="D54" s="53">
        <v>39</v>
      </c>
      <c r="E54" s="53">
        <v>40</v>
      </c>
      <c r="F54" s="53">
        <v>41</v>
      </c>
      <c r="G54" s="53">
        <v>42</v>
      </c>
      <c r="H54" s="53">
        <v>43</v>
      </c>
      <c r="I54" s="53">
        <v>44</v>
      </c>
      <c r="J54" s="53">
        <v>45</v>
      </c>
    </row>
    <row r="55" spans="1:10" ht="15.5" x14ac:dyDescent="0.35">
      <c r="A55" s="54" t="s">
        <v>55</v>
      </c>
      <c r="B55" s="56">
        <v>0.62</v>
      </c>
      <c r="C55" s="56">
        <v>0.63</v>
      </c>
      <c r="D55" s="56">
        <v>0.65</v>
      </c>
      <c r="E55" s="56">
        <v>0.67</v>
      </c>
      <c r="F55" s="56">
        <v>0.68</v>
      </c>
      <c r="G55" s="55">
        <v>0.7</v>
      </c>
      <c r="H55" s="56">
        <v>0.72</v>
      </c>
      <c r="I55" s="56">
        <v>0.73</v>
      </c>
      <c r="J55" s="56">
        <v>0.75</v>
      </c>
    </row>
    <row r="56" spans="1:10" ht="15.5" x14ac:dyDescent="0.35">
      <c r="A56" s="60"/>
      <c r="B56" s="60"/>
      <c r="C56" s="60"/>
      <c r="D56" s="60"/>
      <c r="E56" s="60"/>
      <c r="F56" s="60"/>
      <c r="G56" s="60"/>
      <c r="H56" s="60"/>
      <c r="I56" s="60"/>
      <c r="J56" s="60"/>
    </row>
    <row r="57" spans="1:10" ht="15.5" x14ac:dyDescent="0.35">
      <c r="A57" s="53" t="s">
        <v>54</v>
      </c>
      <c r="B57" s="53">
        <v>46</v>
      </c>
      <c r="C57" s="53">
        <v>47</v>
      </c>
      <c r="D57" s="53">
        <v>48</v>
      </c>
      <c r="E57" s="53">
        <v>49</v>
      </c>
      <c r="F57" s="53">
        <v>50</v>
      </c>
      <c r="G57" s="53">
        <v>51</v>
      </c>
      <c r="H57" s="53">
        <v>52</v>
      </c>
      <c r="I57" s="53">
        <v>53</v>
      </c>
      <c r="J57" s="53">
        <v>54</v>
      </c>
    </row>
    <row r="58" spans="1:10" ht="15.5" x14ac:dyDescent="0.35">
      <c r="A58" s="54" t="s">
        <v>55</v>
      </c>
      <c r="B58" s="56">
        <v>0.77</v>
      </c>
      <c r="C58" s="56">
        <v>0.78</v>
      </c>
      <c r="D58" s="55">
        <v>0.8</v>
      </c>
      <c r="E58" s="56">
        <v>0.82</v>
      </c>
      <c r="F58" s="56">
        <v>0.83</v>
      </c>
      <c r="G58" s="56">
        <v>0.85</v>
      </c>
      <c r="H58" s="56">
        <v>0.87</v>
      </c>
      <c r="I58" s="56">
        <v>0.88</v>
      </c>
      <c r="J58" s="55">
        <v>0.9</v>
      </c>
    </row>
    <row r="59" spans="1:10" ht="15.5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</row>
    <row r="60" spans="1:10" ht="15.5" x14ac:dyDescent="0.35">
      <c r="A60" s="53" t="s">
        <v>54</v>
      </c>
      <c r="B60" s="53">
        <v>55</v>
      </c>
      <c r="C60" s="53">
        <v>56</v>
      </c>
      <c r="D60" s="53">
        <v>57</v>
      </c>
      <c r="E60" s="53">
        <v>58</v>
      </c>
      <c r="F60" s="53">
        <v>59</v>
      </c>
      <c r="G60" s="53">
        <v>60</v>
      </c>
      <c r="H60" s="61"/>
      <c r="I60" s="61"/>
      <c r="J60" s="61"/>
    </row>
    <row r="61" spans="1:10" ht="15.5" x14ac:dyDescent="0.35">
      <c r="A61" s="54" t="s">
        <v>55</v>
      </c>
      <c r="B61" s="56">
        <v>0.92</v>
      </c>
      <c r="C61" s="56">
        <v>0.93</v>
      </c>
      <c r="D61" s="56">
        <v>0.95</v>
      </c>
      <c r="E61" s="56">
        <v>0.97</v>
      </c>
      <c r="F61" s="56">
        <v>0.98</v>
      </c>
      <c r="G61" s="55">
        <v>1</v>
      </c>
      <c r="H61" s="62"/>
      <c r="I61" s="62"/>
      <c r="J61" s="62"/>
    </row>
  </sheetData>
  <sheetProtection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Notes</vt:lpstr>
      <vt:lpstr>Hours</vt:lpstr>
      <vt:lpstr>Calculator!Print_Area</vt:lpstr>
    </vt:vector>
  </TitlesOfParts>
  <Company>ComSuper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 Buchtmann</dc:creator>
  <cp:lastModifiedBy>Catherine Yap</cp:lastModifiedBy>
  <cp:lastPrinted>2002-07-17T03:58:54Z</cp:lastPrinted>
  <dcterms:created xsi:type="dcterms:W3CDTF">2002-07-06T08:07:11Z</dcterms:created>
  <dcterms:modified xsi:type="dcterms:W3CDTF">2022-04-13T08:17:44Z</dcterms:modified>
</cp:coreProperties>
</file>